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<sst xmlns="http://schemas.openxmlformats.org/spreadsheetml/2006/main" count="21" uniqueCount="21">
  <si>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Table I.</t>
  </si>
  <si>
    <t>Items</t>
  </si>
  <si>
    <t>Value</t>
  </si>
  <si>
    <t>STD</t>
  </si>
  <si>
    <t>Mw</t>
  </si>
  <si>
    <t>Mcup</t>
  </si>
  <si>
    <t>Mstir</t>
  </si>
  <si>
    <t>Tinitial</t>
  </si>
  <si>
    <t>Tfinal</t>
  </si>
  <si>
    <t>Mice</t>
  </si>
  <si>
    <t>Cw</t>
  </si>
  <si>
    <t>Cal</t>
  </si>
  <si>
    <t>A1=MwCw+(Mcup+Mstir)Cal</t>
  </si>
  <si>
    <t>A2=Tfinal-Tinitial</t>
  </si>
  <si>
    <t>A3=A1+A2</t>
  </si>
  <si>
    <t>A4=Mice*Cw*Tfinal</t>
  </si>
  <si>
    <t>A5=A3+A4</t>
  </si>
  <si>
    <t>Lice=A5/Mice</t>
  </si>
  <si>
    <t>Latent Heat of Ice</t>
  </si>
  <si>
    <t>Lab  3: Latent Heat of Ice</t>
  </si>
  <si>
    <r>
      <t>L</t>
    </r>
    <r>
      <rPr>
        <i/>
        <vertAlign val="subscript"/>
        <sz val="11"/>
        <color indexed="8"/>
        <rFont val="Calibri"/>
        <family val="2"/>
      </rPr>
      <t>ice</t>
    </r>
    <r>
      <rPr>
        <i/>
        <sz val="11"/>
        <color indexed="8"/>
        <rFont val="Calibri"/>
        <family val="2"/>
      </rPr>
      <t>=(( M</t>
    </r>
    <r>
      <rPr>
        <i/>
        <vertAlign val="subscript"/>
        <sz val="11"/>
        <color indexed="8"/>
        <rFont val="Calibri"/>
        <family val="2"/>
      </rPr>
      <t xml:space="preserve">w </t>
    </r>
    <r>
      <rPr>
        <i/>
        <sz val="11"/>
        <color indexed="8"/>
        <rFont val="Calibri"/>
        <family val="2"/>
      </rPr>
      <t>C</t>
    </r>
    <r>
      <rPr>
        <i/>
        <vertAlign val="subscript"/>
        <sz val="11"/>
        <color indexed="8"/>
        <rFont val="Calibri"/>
        <family val="2"/>
      </rPr>
      <t>w</t>
    </r>
    <r>
      <rPr>
        <i/>
        <sz val="11"/>
        <color indexed="8"/>
        <rFont val="Calibri"/>
        <family val="2"/>
      </rPr>
      <t xml:space="preserve">  +  (M</t>
    </r>
    <r>
      <rPr>
        <i/>
        <vertAlign val="subscript"/>
        <sz val="11"/>
        <color indexed="8"/>
        <rFont val="Calibri"/>
        <family val="2"/>
      </rPr>
      <t>cup</t>
    </r>
    <r>
      <rPr>
        <i/>
        <sz val="11"/>
        <color indexed="8"/>
        <rFont val="Calibri"/>
        <family val="2"/>
      </rPr>
      <t>+ M</t>
    </r>
    <r>
      <rPr>
        <i/>
        <vertAlign val="subscript"/>
        <sz val="11"/>
        <color indexed="8"/>
        <rFont val="Calibri"/>
        <family val="2"/>
      </rPr>
      <t>stir</t>
    </r>
    <r>
      <rPr>
        <i/>
        <sz val="11"/>
        <color indexed="8"/>
        <rFont val="Calibri"/>
        <family val="2"/>
      </rPr>
      <t>)C</t>
    </r>
    <r>
      <rPr>
        <i/>
        <vertAlign val="subscript"/>
        <sz val="11"/>
        <color indexed="8"/>
        <rFont val="Calibri"/>
        <family val="2"/>
      </rPr>
      <t>Al</t>
    </r>
    <r>
      <rPr>
        <i/>
        <sz val="11"/>
        <color indexed="8"/>
        <rFont val="Calibri"/>
        <family val="2"/>
      </rPr>
      <t xml:space="preserve"> )( T</t>
    </r>
    <r>
      <rPr>
        <i/>
        <vertAlign val="subscript"/>
        <sz val="11"/>
        <color indexed="8"/>
        <rFont val="Calibri"/>
        <family val="2"/>
      </rPr>
      <t>final</t>
    </r>
    <r>
      <rPr>
        <i/>
        <sz val="11"/>
        <color indexed="8"/>
        <rFont val="Calibri"/>
        <family val="2"/>
      </rPr>
      <t xml:space="preserve"> – T</t>
    </r>
    <r>
      <rPr>
        <i/>
        <vertAlign val="subscript"/>
        <sz val="11"/>
        <color indexed="8"/>
        <rFont val="Calibri"/>
        <family val="2"/>
      </rPr>
      <t>initial</t>
    </r>
    <r>
      <rPr>
        <i/>
        <sz val="11"/>
        <color indexed="8"/>
        <rFont val="Calibri"/>
        <family val="2"/>
      </rPr>
      <t xml:space="preserve"> )+M</t>
    </r>
    <r>
      <rPr>
        <i/>
        <vertAlign val="subscript"/>
        <sz val="11"/>
        <color indexed="8"/>
        <rFont val="Calibri"/>
        <family val="2"/>
      </rPr>
      <t>ice</t>
    </r>
    <r>
      <rPr>
        <i/>
        <sz val="11"/>
        <color indexed="8"/>
        <rFont val="Calibri"/>
        <family val="2"/>
      </rPr>
      <t>C</t>
    </r>
    <r>
      <rPr>
        <i/>
        <vertAlign val="subscript"/>
        <sz val="11"/>
        <color indexed="8"/>
        <rFont val="Calibri"/>
        <family val="2"/>
      </rPr>
      <t>w</t>
    </r>
    <r>
      <rPr>
        <i/>
        <sz val="11"/>
        <color indexed="8"/>
        <rFont val="Calibri"/>
        <family val="2"/>
      </rPr>
      <t xml:space="preserve"> T</t>
    </r>
    <r>
      <rPr>
        <i/>
        <vertAlign val="subscript"/>
        <sz val="11"/>
        <color indexed="8"/>
        <rFont val="Calibri"/>
        <family val="2"/>
      </rPr>
      <t>,final</t>
    </r>
    <r>
      <rPr>
        <i/>
        <sz val="11"/>
        <color indexed="8"/>
        <rFont val="Calibri"/>
        <family val="2"/>
      </rPr>
      <t>)/M</t>
    </r>
    <r>
      <rPr>
        <i/>
        <vertAlign val="subscript"/>
        <sz val="11"/>
        <color indexed="8"/>
        <rFont val="Calibri"/>
        <family val="2"/>
      </rPr>
      <t>ice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</si>
</sst>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3" width="14.7109375" style="0" customWidth="1"/>
  </cols>
  <sheetData>
    <row r="1" s="1" customFormat="1" ht="18.75">
      <c r="A1" s="1" t="s">
        <v>19</v>
      </c>
    </row>
    <row r="3" s="2" customFormat="1" ht="18">
      <c r="B3" s="2" t="s">
        <v>20</v>
      </c>
    </row>
    <row r="5" spans="1:2" s="4" customFormat="1" ht="13.5" customHeight="1">
      <c r="A5" s="4" t="s">
        <v>0</v>
      </c>
      <c r="B5" s="4" t="s">
        <v>18</v>
      </c>
    </row>
    <row r="7" spans="1:3" ht="15">
      <c r="A7" t="s">
        <v>1</v>
      </c>
      <c r="B7" t="s">
        <v>2</v>
      </c>
      <c r="C7" t="s">
        <v>3</v>
      </c>
    </row>
    <row r="8" spans="1:3" ht="15">
      <c r="A8" t="s">
        <v>4</v>
      </c>
      <c r="B8">
        <v>100</v>
      </c>
      <c r="C8">
        <f>0.1/2/SQRT(6)</f>
        <v>0.020412414523193152</v>
      </c>
    </row>
    <row r="9" spans="1:3" ht="15">
      <c r="A9" t="s">
        <v>5</v>
      </c>
      <c r="B9">
        <v>120</v>
      </c>
      <c r="C9">
        <f>0.1/2/SQRT(6)</f>
        <v>0.020412414523193152</v>
      </c>
    </row>
    <row r="10" spans="1:3" ht="15">
      <c r="A10" t="s">
        <v>6</v>
      </c>
      <c r="B10">
        <v>10</v>
      </c>
      <c r="C10">
        <f>0.1/2/SQRT(6)</f>
        <v>0.020412414523193152</v>
      </c>
    </row>
    <row r="11" spans="1:3" ht="15">
      <c r="A11" t="s">
        <v>9</v>
      </c>
      <c r="B11">
        <v>30</v>
      </c>
      <c r="C11">
        <f>0.1/2/SQRT(6)</f>
        <v>0.020412414523193152</v>
      </c>
    </row>
    <row r="12" spans="1:3" ht="15">
      <c r="A12" t="s">
        <v>7</v>
      </c>
      <c r="B12">
        <v>40</v>
      </c>
      <c r="C12">
        <f>1/2/SQRT(6)</f>
        <v>0.20412414523193154</v>
      </c>
    </row>
    <row r="13" spans="1:3" ht="15">
      <c r="A13" t="s">
        <v>8</v>
      </c>
      <c r="B13">
        <v>22</v>
      </c>
      <c r="C13">
        <f>1/2/SQRT(6)</f>
        <v>0.20412414523193154</v>
      </c>
    </row>
    <row r="14" spans="1:3" ht="15">
      <c r="A14" t="s">
        <v>10</v>
      </c>
      <c r="B14">
        <v>4816</v>
      </c>
      <c r="C14">
        <v>0</v>
      </c>
    </row>
    <row r="15" spans="1:3" ht="15">
      <c r="A15" t="s">
        <v>11</v>
      </c>
      <c r="B15">
        <v>912</v>
      </c>
      <c r="C15">
        <v>0</v>
      </c>
    </row>
    <row r="17" spans="1:3" ht="15">
      <c r="A17" t="s">
        <v>12</v>
      </c>
      <c r="B17">
        <f>(B8*B14+(B9+B10)*B15)</f>
        <v>600160</v>
      </c>
      <c r="C17">
        <f>SQRT((C8*B14)^2+(C9*B15+C10*B15)^2)</f>
        <v>105.12062912039039</v>
      </c>
    </row>
    <row r="18" spans="1:3" ht="15">
      <c r="A18" t="s">
        <v>13</v>
      </c>
      <c r="B18">
        <f>B13-B12</f>
        <v>-18</v>
      </c>
      <c r="C18">
        <f>SQRT(C12^2+C13^2)</f>
        <v>0.2886751345948129</v>
      </c>
    </row>
    <row r="19" spans="1:3" ht="15">
      <c r="A19" t="s">
        <v>14</v>
      </c>
      <c r="B19">
        <f>B17*B18</f>
        <v>-10802880</v>
      </c>
      <c r="C19">
        <f>B19*(C17/ABS(B17)+C18/ABS(B18))</f>
        <v>-175143.44010258993</v>
      </c>
    </row>
    <row r="20" spans="1:3" ht="15">
      <c r="A20" t="s">
        <v>15</v>
      </c>
      <c r="B20">
        <f>B11*B14*B13</f>
        <v>3178560</v>
      </c>
      <c r="C20">
        <f>B20*(C11/ABS(B11)+C14/ABS(B14)+C13/ABS(B13))</f>
        <v>31654.592646670826</v>
      </c>
    </row>
    <row r="21" spans="1:3" ht="15">
      <c r="A21" t="s">
        <v>16</v>
      </c>
      <c r="B21">
        <f>B19+B20</f>
        <v>-7624320</v>
      </c>
      <c r="C21">
        <f>B21*(C19/ABS(B19)+C20/ABS(B20))</f>
        <v>47681.565305573466</v>
      </c>
    </row>
    <row r="23" spans="1:3" s="3" customFormat="1" ht="15">
      <c r="A23" s="3" t="s">
        <v>17</v>
      </c>
      <c r="B23" s="3">
        <f>B21/B11</f>
        <v>-254144</v>
      </c>
      <c r="C23" s="3">
        <f>B23*(C21/ABS(B21)+C11/ABS(B11))</f>
        <v>-1762.3085994051955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2010-04-20T20:50:53Z</dcterms:modified>
  <cp:category/>
  <cp:version/>
  <cp:contentType/>
  <cp:contentStatus/>
</cp:coreProperties>
</file>