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<sst xmlns="http://schemas.openxmlformats.org/spreadsheetml/2006/main" count="19" uniqueCount="19">
  <si>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vol_sd</t>
  </si>
  <si>
    <t>pre_sd</t>
  </si>
  <si>
    <t>volume(cc)</t>
  </si>
  <si>
    <t>pressure(kPa)</t>
  </si>
  <si>
    <t>1/P</t>
  </si>
  <si>
    <t>1/P_sd</t>
  </si>
  <si>
    <t>n</t>
  </si>
  <si>
    <t>Σ vol</t>
  </si>
  <si>
    <t>Σ 1/P</t>
  </si>
  <si>
    <t>Σ vol/P</t>
  </si>
  <si>
    <t>Σ vol^2</t>
  </si>
  <si>
    <t>Σ 1/P^2</t>
  </si>
  <si>
    <t xml:space="preserve">slope m = </t>
  </si>
  <si>
    <t xml:space="preserve">y-int, b = </t>
  </si>
  <si>
    <t xml:space="preserve">             r =</t>
  </si>
  <si>
    <t>(Σ vol)^2</t>
  </si>
  <si>
    <t>(Σ 1/P)^2</t>
  </si>
  <si>
    <t>Lab 2: Boyle's Law</t>
  </si>
  <si>
    <t>r is the correlation coefficient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</si>
</sst>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2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2"/>
      <color rgb="FFFF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40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21"/>
          <c:w val="0.77825"/>
          <c:h val="0.970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Sheet1!$A$4:$A$9</c:f>
              <c:numCache/>
            </c:numRef>
          </c:xVal>
          <c:yVal>
            <c:numRef>
              <c:f>Sheet1!$E$4:$E$9</c:f>
              <c:numCache/>
            </c:numRef>
          </c:yVal>
          <c:smooth val="1"/>
        </c:ser>
        <c:axId val="48794300"/>
        <c:axId val="36495517"/>
      </c:scatterChart>
      <c:valAx>
        <c:axId val="48794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95517"/>
        <c:crosses val="autoZero"/>
        <c:crossBetween val="midCat"/>
        <c:dispUnits/>
      </c:valAx>
      <c:valAx>
        <c:axId val="364955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9430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75"/>
          <c:y val="0.4515"/>
          <c:w val="0.167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17</xdr:row>
      <xdr:rowOff>57150</xdr:rowOff>
    </xdr:from>
    <xdr:to>
      <xdr:col>6</xdr:col>
      <xdr:colOff>495300</xdr:colOff>
      <xdr:row>31</xdr:row>
      <xdr:rowOff>133350</xdr:rowOff>
    </xdr:to>
    <xdr:graphicFrame>
      <xdr:nvGraphicFramePr>
        <xdr:cNvPr id="1" name="Chart 2"/>
        <xdr:cNvGraphicFramePr/>
      </xdr:nvGraphicFramePr>
      <xdr:xfrm>
        <a:off x="561975" y="33051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P8" sqref="P8"/>
    </sheetView>
  </sheetViews>
  <sheetFormatPr defaultColWidth="9.140625" defaultRowHeight="15"/>
  <cols>
    <col min="1" max="1" width="14.28125" style="0" customWidth="1"/>
    <col min="2" max="2" width="11.00390625" style="0" bestFit="1" customWidth="1"/>
    <col min="3" max="3" width="14.00390625" style="0" customWidth="1"/>
    <col min="6" max="6" width="12.00390625" style="0" bestFit="1" customWidth="1"/>
  </cols>
  <sheetData>
    <row r="1" ht="15">
      <c r="B1" t="s">
        <v>17</v>
      </c>
    </row>
    <row r="3" spans="1:6" s="2" customFormat="1" ht="15.75">
      <c r="A3" s="2" t="s">
        <v>2</v>
      </c>
      <c r="B3" s="2" t="s">
        <v>0</v>
      </c>
      <c r="C3" s="2" t="s">
        <v>3</v>
      </c>
      <c r="D3" s="2" t="s">
        <v>1</v>
      </c>
      <c r="E3" s="2" t="s">
        <v>4</v>
      </c>
      <c r="F3" s="2" t="s">
        <v>5</v>
      </c>
    </row>
    <row r="4" spans="1:6" ht="15">
      <c r="A4">
        <v>20</v>
      </c>
      <c r="B4">
        <f aca="true" t="shared" si="0" ref="B4:B9">1/2/SQRT(6)</f>
        <v>0.20412414523193154</v>
      </c>
      <c r="C4">
        <v>101</v>
      </c>
      <c r="D4">
        <f aca="true" t="shared" si="1" ref="D4:D9">0.1/2/SQRT(3)</f>
        <v>0.02886751345948129</v>
      </c>
      <c r="E4">
        <f aca="true" t="shared" si="2" ref="E4:E9">1/C4</f>
        <v>0.009900990099009901</v>
      </c>
      <c r="F4">
        <f aca="true" t="shared" si="3" ref="F4:F9">E4*(D4/C4)</f>
        <v>2.8298709400530626E-06</v>
      </c>
    </row>
    <row r="5" spans="1:6" ht="15">
      <c r="A5">
        <v>18</v>
      </c>
      <c r="B5">
        <f t="shared" si="0"/>
        <v>0.20412414523193154</v>
      </c>
      <c r="C5">
        <v>112</v>
      </c>
      <c r="D5">
        <f t="shared" si="1"/>
        <v>0.02886751345948129</v>
      </c>
      <c r="E5">
        <f t="shared" si="2"/>
        <v>0.008928571428571428</v>
      </c>
      <c r="F5">
        <f t="shared" si="3"/>
        <v>2.301300499002016E-06</v>
      </c>
    </row>
    <row r="6" spans="1:6" ht="15">
      <c r="A6">
        <v>16</v>
      </c>
      <c r="B6">
        <f t="shared" si="0"/>
        <v>0.20412414523193154</v>
      </c>
      <c r="C6">
        <v>130</v>
      </c>
      <c r="D6">
        <f t="shared" si="1"/>
        <v>0.02886751345948129</v>
      </c>
      <c r="E6">
        <f t="shared" si="2"/>
        <v>0.007692307692307693</v>
      </c>
      <c r="F6">
        <f t="shared" si="3"/>
        <v>1.7081368910935676E-06</v>
      </c>
    </row>
    <row r="7" spans="1:6" ht="15">
      <c r="A7">
        <v>14</v>
      </c>
      <c r="B7">
        <f t="shared" si="0"/>
        <v>0.20412414523193154</v>
      </c>
      <c r="C7">
        <v>150</v>
      </c>
      <c r="D7">
        <f t="shared" si="1"/>
        <v>0.02886751345948129</v>
      </c>
      <c r="E7">
        <f t="shared" si="2"/>
        <v>0.006666666666666667</v>
      </c>
      <c r="F7">
        <f t="shared" si="3"/>
        <v>1.2830005981991685E-06</v>
      </c>
    </row>
    <row r="8" spans="1:6" ht="15">
      <c r="A8">
        <v>12</v>
      </c>
      <c r="B8">
        <f t="shared" si="0"/>
        <v>0.20412414523193154</v>
      </c>
      <c r="C8">
        <v>175</v>
      </c>
      <c r="D8">
        <f t="shared" si="1"/>
        <v>0.02886751345948129</v>
      </c>
      <c r="E8">
        <f t="shared" si="2"/>
        <v>0.005714285714285714</v>
      </c>
      <c r="F8">
        <f t="shared" si="3"/>
        <v>9.426126843912258E-07</v>
      </c>
    </row>
    <row r="9" spans="1:6" ht="15">
      <c r="A9">
        <v>10</v>
      </c>
      <c r="B9">
        <f t="shared" si="0"/>
        <v>0.20412414523193154</v>
      </c>
      <c r="C9">
        <v>198</v>
      </c>
      <c r="D9">
        <f t="shared" si="1"/>
        <v>0.02886751345948129</v>
      </c>
      <c r="E9">
        <f t="shared" si="2"/>
        <v>0.005050505050505051</v>
      </c>
      <c r="F9">
        <f t="shared" si="3"/>
        <v>7.363410228415797E-07</v>
      </c>
    </row>
    <row r="11" spans="1:8" s="1" customFormat="1" ht="15">
      <c r="A11" s="1" t="s">
        <v>6</v>
      </c>
      <c r="B11" s="3" t="s">
        <v>7</v>
      </c>
      <c r="C11" s="1" t="s">
        <v>8</v>
      </c>
      <c r="D11" s="1" t="s">
        <v>9</v>
      </c>
      <c r="E11" s="1" t="s">
        <v>10</v>
      </c>
      <c r="F11" s="1" t="s">
        <v>11</v>
      </c>
      <c r="G11" s="3" t="s">
        <v>15</v>
      </c>
      <c r="H11" s="3" t="s">
        <v>16</v>
      </c>
    </row>
    <row r="12" spans="1:8" ht="15">
      <c r="A12">
        <v>6</v>
      </c>
      <c r="B12">
        <f>SUM(A4:A9)</f>
        <v>90</v>
      </c>
      <c r="C12">
        <f>SUM(E4:E9)</f>
        <v>0.04395332665134645</v>
      </c>
      <c r="D12">
        <f>SUMPRODUCT(A4:A9,E4:E9)</f>
        <v>0.6942208231812192</v>
      </c>
      <c r="E12">
        <f>SUMPRODUCT(A4:A9,A4:A9)</f>
        <v>1420</v>
      </c>
      <c r="F12">
        <f>SUMPRODUCT(E4:E9,E4:E9)</f>
        <v>0.00033952569726304155</v>
      </c>
      <c r="G12">
        <f>B12*B12</f>
        <v>8100</v>
      </c>
      <c r="H12">
        <f>C12*C12</f>
        <v>0.001931894923719962</v>
      </c>
    </row>
    <row r="14" spans="1:2" ht="15">
      <c r="A14" t="s">
        <v>12</v>
      </c>
      <c r="B14">
        <f>(A12*D12-B12*C12)/(A12*E12-G12)</f>
        <v>0.0004988703344431789</v>
      </c>
    </row>
    <row r="15" spans="1:2" ht="15">
      <c r="A15" t="s">
        <v>13</v>
      </c>
      <c r="B15">
        <f>(C12-B14*B12)/A12</f>
        <v>-0.00015750057475660828</v>
      </c>
    </row>
    <row r="16" spans="1:4" ht="15">
      <c r="A16" s="4" t="s">
        <v>14</v>
      </c>
      <c r="B16" s="4">
        <f>(A12*D12-B12*C12)/SQRT((A12*E12-G12)*(A12*F12-H12))</f>
        <v>0.9965111638352773</v>
      </c>
      <c r="D16" t="s">
        <v>18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Ouyang, Lizhi</dc:creator>
  <cp:keywords/>
  <dc:description/>
  <cp:lastModifiedBy>Ouyang, Lizhi</cp:lastModifiedBy>
  <dcterms:created xsi:type="dcterms:W3CDTF">2010-02-09T23:38:35Z</dcterms:created>
  <dcterms:modified xsi:type="dcterms:W3CDTF">2010-02-25T22:01:50Z</dcterms:modified>
  <cp:category/>
  <cp:version/>
  <cp:contentType/>
  <cp:contentStatus/>
</cp:coreProperties>
</file>